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46" i="1" l="1"/>
  <c r="I146" i="1"/>
  <c r="H146" i="1"/>
  <c r="G146" i="1"/>
  <c r="J195" i="1" l="1"/>
  <c r="K177" i="1"/>
  <c r="J177" i="1"/>
  <c r="I177" i="1"/>
  <c r="H177" i="1"/>
  <c r="G177" i="1"/>
  <c r="K142" i="1"/>
  <c r="K125" i="1"/>
  <c r="K143" i="1"/>
  <c r="J67" i="1"/>
  <c r="I67" i="1"/>
  <c r="H67" i="1"/>
  <c r="G67" i="1"/>
  <c r="F67" i="1"/>
  <c r="K64" i="1"/>
  <c r="E67" i="1"/>
  <c r="K47" i="1"/>
  <c r="K30" i="1"/>
  <c r="F30" i="1"/>
  <c r="K29" i="1"/>
  <c r="K48" i="1" s="1"/>
  <c r="K67" i="1" s="1"/>
  <c r="H29" i="1"/>
  <c r="F29" i="1"/>
  <c r="E30" i="1"/>
  <c r="E29" i="1"/>
  <c r="G13" i="1"/>
  <c r="F13" i="1"/>
  <c r="B195" i="1" l="1"/>
  <c r="A195" i="1"/>
  <c r="L194" i="1"/>
  <c r="J194" i="1"/>
  <c r="I194" i="1"/>
  <c r="H194" i="1"/>
  <c r="G194" i="1"/>
  <c r="F194" i="1"/>
  <c r="B185" i="1"/>
  <c r="A185" i="1"/>
  <c r="L195" i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57" i="1"/>
  <c r="I157" i="1"/>
  <c r="H157" i="1"/>
  <c r="G157" i="1"/>
  <c r="F146" i="1"/>
  <c r="F157" i="1" s="1"/>
  <c r="B138" i="1"/>
  <c r="A138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F24" i="1"/>
  <c r="I196" i="1" l="1"/>
  <c r="H196" i="1"/>
  <c r="J196" i="1"/>
  <c r="F196" i="1"/>
  <c r="G24" i="1"/>
  <c r="G196" i="1" s="1"/>
</calcChain>
</file>

<file path=xl/sharedStrings.xml><?xml version="1.0" encoding="utf-8"?>
<sst xmlns="http://schemas.openxmlformats.org/spreadsheetml/2006/main" count="298" uniqueCount="106">
  <si>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</si>
  <si>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</si>
  <si>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</si>
  <si>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</si>
  <si>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</si>
  <si>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</si>
  <si>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</si>
  <si>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</si>
  <si>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</si>
  <si>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</si>
  <si>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</si>
  <si>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</si>
  <si>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</si>
  <si>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</si>
  <si>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</si>
  <si>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</si>
  <si>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</si>
  <si>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</si>
  <si>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</si>
  <si>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</si>
  <si>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</si>
  <si>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</si>
  <si>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</si>
  <si>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</si>
  <si>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</si>
  <si>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</si>
  <si>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</si>
  <si>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</si>
  <si>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</si>
  <si>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</si>
  <si>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</si>
  <si>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</si>
  <si>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</si>
  <si>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</si>
  <si>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</si>
  <si>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</si>
  <si>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</si>
  <si>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</si>
  <si>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</si>
  <si>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</si>
  <si>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Гущина С.Н.</t>
  </si>
  <si>
    <t xml:space="preserve">каша вязкая молочная </t>
  </si>
  <si>
    <t>54-13к</t>
  </si>
  <si>
    <t>сыр твердых сортов в нарезке</t>
  </si>
  <si>
    <t>54-1з</t>
  </si>
  <si>
    <t>чай с сахаром</t>
  </si>
  <si>
    <t>54-2гн</t>
  </si>
  <si>
    <t>пшеничный йодированный</t>
  </si>
  <si>
    <t>пром</t>
  </si>
  <si>
    <t xml:space="preserve"> ржаной</t>
  </si>
  <si>
    <t>яблоко</t>
  </si>
  <si>
    <t>салат из свеклы отварной</t>
  </si>
  <si>
    <t>картофельное пюре</t>
  </si>
  <si>
    <t>курица  тушеная с морковью</t>
  </si>
  <si>
    <t>какао с молоком</t>
  </si>
  <si>
    <t>54-13з</t>
  </si>
  <si>
    <t>139,4</t>
  </si>
  <si>
    <t>54-11г</t>
  </si>
  <si>
    <t>14,1</t>
  </si>
  <si>
    <t>54-25м</t>
  </si>
  <si>
    <t>54-21гн</t>
  </si>
  <si>
    <t>каша гречневая рассыпчатая</t>
  </si>
  <si>
    <t>горошек  зеленый</t>
  </si>
  <si>
    <t>чай с сахаром и молоком</t>
  </si>
  <si>
    <t>апельсин</t>
  </si>
  <si>
    <t>54-20з</t>
  </si>
  <si>
    <t>54-4г</t>
  </si>
  <si>
    <t>ржаной</t>
  </si>
  <si>
    <t>54-4гн</t>
  </si>
  <si>
    <t>каша жидкая молочная манная</t>
  </si>
  <si>
    <t>54-27к</t>
  </si>
  <si>
    <t xml:space="preserve">чай с сахаром </t>
  </si>
  <si>
    <t>54-45гн</t>
  </si>
  <si>
    <t>булочка с абрикосовым варенье</t>
  </si>
  <si>
    <t>картофель отварной в молоке</t>
  </si>
  <si>
    <t>173,7</t>
  </si>
  <si>
    <t>котлета рыбная любительская</t>
  </si>
  <si>
    <t>112,3</t>
  </si>
  <si>
    <t>кофейный напиток с молоком</t>
  </si>
  <si>
    <t>70,3</t>
  </si>
  <si>
    <t>34,2</t>
  </si>
  <si>
    <t>каша жидкая молочная пшеничная</t>
  </si>
  <si>
    <t>54-24к</t>
  </si>
  <si>
    <t>огурец в нарезке</t>
  </si>
  <si>
    <t>54-2з</t>
  </si>
  <si>
    <t>макароны отварные с овощами</t>
  </si>
  <si>
    <t>54-2г</t>
  </si>
  <si>
    <t>курица тушеная с морковью</t>
  </si>
  <si>
    <t>чай с лимоном и сахаром</t>
  </si>
  <si>
    <t>27,9</t>
  </si>
  <si>
    <t>54-3гн</t>
  </si>
  <si>
    <t>каша жидкая молочная гречневая</t>
  </si>
  <si>
    <t>54-23гн</t>
  </si>
  <si>
    <t>54-20к</t>
  </si>
  <si>
    <t>салат из моркови и яблок</t>
  </si>
  <si>
    <t>54-11з</t>
  </si>
  <si>
    <t>рагу из курицы</t>
  </si>
  <si>
    <t>54-22м</t>
  </si>
  <si>
    <t>кисель из апельсинов</t>
  </si>
  <si>
    <t>54-20хн</t>
  </si>
  <si>
    <t>салат из капусты</t>
  </si>
  <si>
    <t>котлеты домашние</t>
  </si>
  <si>
    <t>131,2</t>
  </si>
  <si>
    <t>соус красный основной</t>
  </si>
  <si>
    <t>54-3соус</t>
  </si>
  <si>
    <t>473,6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</si>
</sst>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" xfId="0" applyNumberFormat="1" applyFont="1" applyFill="1" applyBorder="1" applyAlignment="1" applyProtection="1">
      <alignment horizontal="center" vertical="top" wrapText="1"/>
      <protection locked="0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13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3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/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2" fillId="0" borderId="6" xfId="0" applyFont="1" applyBorder="1"/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17" xfId="0" applyNumberFormat="1" applyFill="1" applyBorder="1" applyAlignment="1" applyProtection="1">
      <alignment horizontal="right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7" sqref="O187:O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/>
      <c r="D1" s="76"/>
      <c r="E1" s="76"/>
      <c r="F1" s="12" t="s">
        <v>16</v>
      </c>
      <c r="G1" s="2" t="s">
        <v>17</v>
      </c>
      <c r="H1" s="77" t="s">
        <v>39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40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41</v>
      </c>
      <c r="F6" s="51">
        <v>200</v>
      </c>
      <c r="G6" s="51">
        <v>8.1</v>
      </c>
      <c r="H6" s="51">
        <v>9.1999999999999993</v>
      </c>
      <c r="I6" s="51">
        <v>38.6</v>
      </c>
      <c r="J6" s="51">
        <v>270.3</v>
      </c>
      <c r="K6" s="56" t="s">
        <v>42</v>
      </c>
      <c r="L6" s="39"/>
    </row>
    <row r="7" spans="1:12" ht="15" x14ac:dyDescent="0.25">
      <c r="A7" s="23"/>
      <c r="B7" s="15"/>
      <c r="C7" s="11"/>
      <c r="D7" s="6"/>
      <c r="E7" s="54" t="s">
        <v>43</v>
      </c>
      <c r="F7" s="52">
        <v>15</v>
      </c>
      <c r="G7" s="52">
        <v>3.5</v>
      </c>
      <c r="H7" s="52">
        <v>4.4000000000000004</v>
      </c>
      <c r="I7" s="52">
        <v>0</v>
      </c>
      <c r="J7" s="55">
        <v>53.7</v>
      </c>
      <c r="K7" s="57" t="s">
        <v>44</v>
      </c>
      <c r="L7" s="42"/>
    </row>
    <row r="8" spans="1:12" ht="15" x14ac:dyDescent="0.25">
      <c r="A8" s="23"/>
      <c r="B8" s="15"/>
      <c r="C8" s="11"/>
      <c r="D8" s="7" t="s">
        <v>22</v>
      </c>
      <c r="E8" s="54" t="s">
        <v>45</v>
      </c>
      <c r="F8" s="52">
        <v>200</v>
      </c>
      <c r="G8" s="52">
        <v>0.2</v>
      </c>
      <c r="H8" s="52">
        <v>0</v>
      </c>
      <c r="I8" s="52">
        <v>6.4</v>
      </c>
      <c r="J8" s="55">
        <v>26.8</v>
      </c>
      <c r="K8" s="57" t="s">
        <v>46</v>
      </c>
      <c r="L8" s="42"/>
    </row>
    <row r="9" spans="1:12" ht="15" x14ac:dyDescent="0.25">
      <c r="A9" s="23"/>
      <c r="B9" s="15"/>
      <c r="C9" s="11"/>
      <c r="D9" s="7" t="s">
        <v>23</v>
      </c>
      <c r="E9" s="54" t="s">
        <v>47</v>
      </c>
      <c r="F9" s="52">
        <v>45</v>
      </c>
      <c r="G9" s="52">
        <v>0.4</v>
      </c>
      <c r="H9" s="52">
        <v>0.4</v>
      </c>
      <c r="I9" s="52">
        <v>9.8000000000000007</v>
      </c>
      <c r="J9" s="55">
        <v>44.4</v>
      </c>
      <c r="K9" s="57" t="s">
        <v>48</v>
      </c>
      <c r="L9" s="42"/>
    </row>
    <row r="10" spans="1:12" ht="15" x14ac:dyDescent="0.25">
      <c r="A10" s="23"/>
      <c r="B10" s="15"/>
      <c r="C10" s="11"/>
      <c r="D10" s="7"/>
      <c r="E10" s="54" t="s">
        <v>49</v>
      </c>
      <c r="F10" s="52">
        <v>25</v>
      </c>
      <c r="G10" s="52">
        <v>3.4</v>
      </c>
      <c r="H10" s="52">
        <v>0.4</v>
      </c>
      <c r="I10" s="52">
        <v>22.1</v>
      </c>
      <c r="J10" s="55">
        <v>105.5</v>
      </c>
      <c r="K10" s="57" t="s">
        <v>48</v>
      </c>
      <c r="L10" s="42"/>
    </row>
    <row r="11" spans="1:12" ht="15" x14ac:dyDescent="0.25">
      <c r="A11" s="23"/>
      <c r="B11" s="15"/>
      <c r="C11" s="11"/>
      <c r="D11" s="50" t="s">
        <v>24</v>
      </c>
      <c r="E11" s="54" t="s">
        <v>50</v>
      </c>
      <c r="F11" s="52">
        <v>100</v>
      </c>
      <c r="G11" s="52">
        <v>1.7</v>
      </c>
      <c r="H11" s="52">
        <v>0.3</v>
      </c>
      <c r="I11" s="52">
        <v>8.4</v>
      </c>
      <c r="J11" s="55">
        <v>42.7</v>
      </c>
      <c r="K11" s="57" t="s">
        <v>48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17.3</v>
      </c>
      <c r="H13" s="19">
        <f t="shared" si="0"/>
        <v>14.700000000000001</v>
      </c>
      <c r="I13" s="19">
        <f t="shared" si="0"/>
        <v>85.300000000000011</v>
      </c>
      <c r="J13" s="19">
        <f t="shared" si="0"/>
        <v>543.4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585</v>
      </c>
      <c r="G24" s="32">
        <f t="shared" ref="G24:J24" si="4">G13+G23</f>
        <v>17.3</v>
      </c>
      <c r="H24" s="32">
        <f t="shared" si="4"/>
        <v>14.700000000000001</v>
      </c>
      <c r="I24" s="32">
        <f t="shared" si="4"/>
        <v>85.300000000000011</v>
      </c>
      <c r="J24" s="32">
        <f t="shared" si="4"/>
        <v>543.4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51</v>
      </c>
      <c r="F25" s="51">
        <v>60</v>
      </c>
      <c r="G25" s="58">
        <v>0.8</v>
      </c>
      <c r="H25" s="58">
        <v>2.7</v>
      </c>
      <c r="I25" s="58">
        <v>4.5999999999999996</v>
      </c>
      <c r="J25" s="58">
        <v>45.7</v>
      </c>
      <c r="K25" s="56" t="s">
        <v>55</v>
      </c>
      <c r="L25" s="39"/>
    </row>
    <row r="26" spans="1:12" ht="15" x14ac:dyDescent="0.25">
      <c r="A26" s="14"/>
      <c r="B26" s="15"/>
      <c r="C26" s="11"/>
      <c r="D26" s="6"/>
      <c r="E26" s="53" t="s">
        <v>52</v>
      </c>
      <c r="F26" s="51">
        <v>150</v>
      </c>
      <c r="G26" s="58">
        <v>3.1</v>
      </c>
      <c r="H26" s="58">
        <v>5.3</v>
      </c>
      <c r="I26" s="58">
        <v>19.8</v>
      </c>
      <c r="J26" s="58">
        <v>139.4</v>
      </c>
      <c r="K26" s="56" t="s">
        <v>57</v>
      </c>
      <c r="L26" s="42"/>
    </row>
    <row r="27" spans="1:12" ht="15" x14ac:dyDescent="0.25">
      <c r="A27" s="14"/>
      <c r="B27" s="15"/>
      <c r="C27" s="11"/>
      <c r="D27" s="7"/>
      <c r="E27" s="54" t="s">
        <v>53</v>
      </c>
      <c r="F27" s="52">
        <v>100</v>
      </c>
      <c r="G27" s="55">
        <v>14.1</v>
      </c>
      <c r="H27" s="55">
        <v>5.8</v>
      </c>
      <c r="I27" s="55">
        <v>4.4000000000000004</v>
      </c>
      <c r="J27" s="55">
        <v>126.4</v>
      </c>
      <c r="K27" s="57" t="s">
        <v>59</v>
      </c>
      <c r="L27" s="42"/>
    </row>
    <row r="28" spans="1:12" ht="15" x14ac:dyDescent="0.25">
      <c r="A28" s="14"/>
      <c r="B28" s="15"/>
      <c r="C28" s="11"/>
      <c r="D28" s="7" t="s">
        <v>22</v>
      </c>
      <c r="E28" s="54" t="s">
        <v>54</v>
      </c>
      <c r="F28" s="52">
        <v>200</v>
      </c>
      <c r="G28" s="55">
        <v>4.7</v>
      </c>
      <c r="H28" s="55">
        <v>3.5</v>
      </c>
      <c r="I28" s="55">
        <v>12.5</v>
      </c>
      <c r="J28" s="55">
        <v>100.4</v>
      </c>
      <c r="K28" s="57" t="s">
        <v>60</v>
      </c>
      <c r="L28" s="42"/>
    </row>
    <row r="29" spans="1:12" ht="15" x14ac:dyDescent="0.25">
      <c r="A29" s="14"/>
      <c r="B29" s="15"/>
      <c r="C29" s="11"/>
      <c r="D29" s="7" t="s">
        <v>23</v>
      </c>
      <c r="E29" s="54" t="str">
        <f t="shared" ref="E29:K30" si="6">E9</f>
        <v>пшеничный йодированный</v>
      </c>
      <c r="F29" s="52">
        <f t="shared" si="6"/>
        <v>45</v>
      </c>
      <c r="G29" s="55">
        <v>3.4</v>
      </c>
      <c r="H29" s="59">
        <f t="shared" si="6"/>
        <v>0.4</v>
      </c>
      <c r="I29" s="55">
        <v>22.1</v>
      </c>
      <c r="J29" s="55">
        <v>105.5</v>
      </c>
      <c r="K29" s="57" t="str">
        <f t="shared" si="6"/>
        <v>пром</v>
      </c>
      <c r="L29" s="42"/>
    </row>
    <row r="30" spans="1:12" ht="15" x14ac:dyDescent="0.25">
      <c r="A30" s="14"/>
      <c r="B30" s="15"/>
      <c r="C30" s="11"/>
      <c r="D30" s="6"/>
      <c r="E30" s="54" t="str">
        <f t="shared" si="6"/>
        <v xml:space="preserve"> ржаной</v>
      </c>
      <c r="F30" s="52">
        <f t="shared" si="6"/>
        <v>25</v>
      </c>
      <c r="G30" s="55">
        <v>1.7</v>
      </c>
      <c r="H30" s="55">
        <v>0.3</v>
      </c>
      <c r="I30" s="55">
        <v>8.4</v>
      </c>
      <c r="J30" s="55">
        <v>42.7</v>
      </c>
      <c r="K30" s="57" t="str">
        <f t="shared" si="6"/>
        <v>пром</v>
      </c>
      <c r="L30" s="42"/>
    </row>
    <row r="31" spans="1:12" ht="15" x14ac:dyDescent="0.25">
      <c r="A31" s="14"/>
      <c r="B31" s="15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7">SUM(G25:G31)</f>
        <v>27.799999999999997</v>
      </c>
      <c r="H32" s="19">
        <f t="shared" ref="H32" si="8">SUM(H25:H31)</f>
        <v>18</v>
      </c>
      <c r="I32" s="19">
        <f t="shared" ref="I32" si="9">SUM(I25:I31)</f>
        <v>71.8</v>
      </c>
      <c r="J32" s="19">
        <f t="shared" ref="J32:L32" si="10">SUM(J25:J31)</f>
        <v>560.1</v>
      </c>
      <c r="K32" s="25"/>
      <c r="L32" s="19">
        <f t="shared" si="10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1">SUM(G33:G41)</f>
        <v>0</v>
      </c>
      <c r="H42" s="19">
        <f t="shared" ref="H42" si="12">SUM(H33:H41)</f>
        <v>0</v>
      </c>
      <c r="I42" s="19">
        <f t="shared" ref="I42" si="13">SUM(I33:I41)</f>
        <v>0</v>
      </c>
      <c r="J42" s="19">
        <f t="shared" ref="J42:L42" si="14">SUM(J33:J41)</f>
        <v>0</v>
      </c>
      <c r="K42" s="25"/>
      <c r="L42" s="19">
        <f t="shared" si="14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580</v>
      </c>
      <c r="G43" s="32">
        <f t="shared" ref="G43" si="15">G32+G42</f>
        <v>27.799999999999997</v>
      </c>
      <c r="H43" s="32">
        <f t="shared" ref="H43" si="16">H32+H42</f>
        <v>18</v>
      </c>
      <c r="I43" s="32">
        <f t="shared" ref="I43" si="17">I32+I42</f>
        <v>71.8</v>
      </c>
      <c r="J43" s="32">
        <f t="shared" ref="J43:L43" si="18">J32+J42</f>
        <v>560.1</v>
      </c>
      <c r="K43" s="32"/>
      <c r="L43" s="32">
        <f t="shared" si="18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/>
      <c r="E44" s="53" t="s">
        <v>62</v>
      </c>
      <c r="F44" s="53">
        <v>60</v>
      </c>
      <c r="G44" s="53">
        <v>1.7</v>
      </c>
      <c r="H44" s="53">
        <v>0.1</v>
      </c>
      <c r="I44" s="53">
        <v>3.5</v>
      </c>
      <c r="J44" s="53">
        <v>22.1</v>
      </c>
      <c r="K44" s="53" t="s">
        <v>65</v>
      </c>
      <c r="L44" s="39"/>
    </row>
    <row r="45" spans="1:12" ht="15" x14ac:dyDescent="0.25">
      <c r="A45" s="23"/>
      <c r="B45" s="15"/>
      <c r="C45" s="11"/>
      <c r="D45" s="5" t="s">
        <v>21</v>
      </c>
      <c r="E45" s="53" t="s">
        <v>61</v>
      </c>
      <c r="F45" s="51">
        <v>150</v>
      </c>
      <c r="G45" s="58">
        <v>8.1999999999999993</v>
      </c>
      <c r="H45" s="58">
        <v>6.3</v>
      </c>
      <c r="I45" s="58">
        <v>35.9</v>
      </c>
      <c r="J45" s="58">
        <v>233.7</v>
      </c>
      <c r="K45" s="56" t="s">
        <v>66</v>
      </c>
      <c r="L45" s="42"/>
    </row>
    <row r="46" spans="1:12" ht="15" x14ac:dyDescent="0.25">
      <c r="A46" s="23"/>
      <c r="B46" s="15"/>
      <c r="C46" s="11"/>
      <c r="D46" s="7" t="s">
        <v>22</v>
      </c>
      <c r="E46" s="54" t="s">
        <v>63</v>
      </c>
      <c r="F46" s="55">
        <v>200</v>
      </c>
      <c r="G46" s="55">
        <v>1.6</v>
      </c>
      <c r="H46" s="55">
        <v>1.1000000000000001</v>
      </c>
      <c r="I46" s="55">
        <v>8.6</v>
      </c>
      <c r="J46" s="55">
        <v>50.9</v>
      </c>
      <c r="K46" s="60" t="s">
        <v>68</v>
      </c>
      <c r="L46" s="42"/>
    </row>
    <row r="47" spans="1:12" ht="15" x14ac:dyDescent="0.25">
      <c r="A47" s="23"/>
      <c r="B47" s="15"/>
      <c r="C47" s="11"/>
      <c r="D47" s="7" t="s">
        <v>23</v>
      </c>
      <c r="E47" s="54" t="s">
        <v>47</v>
      </c>
      <c r="F47" s="55">
        <v>45</v>
      </c>
      <c r="G47" s="55">
        <v>3.4</v>
      </c>
      <c r="H47" s="55">
        <v>0.4</v>
      </c>
      <c r="I47" s="55">
        <v>22.1</v>
      </c>
      <c r="J47" s="55">
        <v>105.5</v>
      </c>
      <c r="K47" s="60" t="str">
        <f t="shared" ref="K47:K48" si="19">K28</f>
        <v>54-21гн</v>
      </c>
      <c r="L47" s="42"/>
    </row>
    <row r="48" spans="1:12" ht="15" x14ac:dyDescent="0.25">
      <c r="A48" s="23"/>
      <c r="B48" s="15"/>
      <c r="C48" s="11"/>
      <c r="D48" s="7" t="s">
        <v>23</v>
      </c>
      <c r="E48" s="54" t="s">
        <v>67</v>
      </c>
      <c r="F48" s="55">
        <v>25</v>
      </c>
      <c r="G48" s="55">
        <v>1.7</v>
      </c>
      <c r="H48" s="55">
        <v>0.3</v>
      </c>
      <c r="I48" s="55">
        <v>8.4</v>
      </c>
      <c r="J48" s="55">
        <v>42.7</v>
      </c>
      <c r="K48" s="60" t="str">
        <f t="shared" si="19"/>
        <v>пром</v>
      </c>
      <c r="L48" s="42"/>
    </row>
    <row r="49" spans="1:12" ht="15" x14ac:dyDescent="0.25">
      <c r="A49" s="23"/>
      <c r="B49" s="15"/>
      <c r="C49" s="11"/>
      <c r="D49" s="7" t="s">
        <v>24</v>
      </c>
      <c r="E49" s="54" t="s">
        <v>64</v>
      </c>
      <c r="F49" s="55">
        <v>100</v>
      </c>
      <c r="G49" s="55">
        <v>0.9</v>
      </c>
      <c r="H49" s="55">
        <v>0.2</v>
      </c>
      <c r="I49" s="55">
        <v>8.1</v>
      </c>
      <c r="J49" s="55">
        <v>37.799999999999997</v>
      </c>
      <c r="K49" s="60" t="s">
        <v>48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20">SUM(G44:G50)</f>
        <v>17.499999999999996</v>
      </c>
      <c r="H51" s="19">
        <f t="shared" ref="H51" si="21">SUM(H44:H50)</f>
        <v>8.4</v>
      </c>
      <c r="I51" s="19">
        <f t="shared" ref="I51" si="22">SUM(I44:I50)</f>
        <v>86.6</v>
      </c>
      <c r="J51" s="19">
        <f t="shared" ref="J51:L51" si="23">SUM(J44:J50)</f>
        <v>492.7</v>
      </c>
      <c r="K51" s="25"/>
      <c r="L51" s="19">
        <f t="shared" si="23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4">SUM(G52:G60)</f>
        <v>0</v>
      </c>
      <c r="H61" s="19">
        <f t="shared" ref="H61" si="25">SUM(H52:H60)</f>
        <v>0</v>
      </c>
      <c r="I61" s="19">
        <f t="shared" ref="I61" si="26">SUM(I52:I60)</f>
        <v>0</v>
      </c>
      <c r="J61" s="19">
        <f t="shared" ref="J61:L61" si="27">SUM(J52:J60)</f>
        <v>0</v>
      </c>
      <c r="K61" s="25"/>
      <c r="L61" s="19">
        <f t="shared" si="27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580</v>
      </c>
      <c r="G62" s="32">
        <f t="shared" ref="G62" si="28">G51+G61</f>
        <v>17.499999999999996</v>
      </c>
      <c r="H62" s="32">
        <f t="shared" ref="H62" si="29">H51+H61</f>
        <v>8.4</v>
      </c>
      <c r="I62" s="32">
        <f t="shared" ref="I62" si="30">I51+I61</f>
        <v>86.6</v>
      </c>
      <c r="J62" s="32">
        <f t="shared" ref="J62:L62" si="31">J51+J61</f>
        <v>492.7</v>
      </c>
      <c r="K62" s="32"/>
      <c r="L62" s="32">
        <f t="shared" si="31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69</v>
      </c>
      <c r="F63" s="51">
        <v>200</v>
      </c>
      <c r="G63" s="58">
        <v>5.3</v>
      </c>
      <c r="H63" s="58">
        <v>5.7</v>
      </c>
      <c r="I63" s="58">
        <v>25.3</v>
      </c>
      <c r="J63" s="58">
        <v>174.2</v>
      </c>
      <c r="K63" s="56" t="s">
        <v>70</v>
      </c>
      <c r="L63" s="39"/>
    </row>
    <row r="64" spans="1:12" ht="15" x14ac:dyDescent="0.25">
      <c r="A64" s="23"/>
      <c r="B64" s="15"/>
      <c r="C64" s="11"/>
      <c r="D64" s="6"/>
      <c r="E64" s="54" t="s">
        <v>43</v>
      </c>
      <c r="F64" s="52">
        <v>15</v>
      </c>
      <c r="G64" s="52">
        <v>3.5</v>
      </c>
      <c r="H64" s="52">
        <v>4.4000000000000004</v>
      </c>
      <c r="I64" s="52">
        <v>0</v>
      </c>
      <c r="J64" s="52">
        <v>53.7</v>
      </c>
      <c r="K64" s="57" t="str">
        <f t="shared" ref="K64" si="32">K6</f>
        <v>54-13к</v>
      </c>
      <c r="L64" s="42"/>
    </row>
    <row r="65" spans="1:12" ht="15" x14ac:dyDescent="0.25">
      <c r="A65" s="23"/>
      <c r="B65" s="15"/>
      <c r="C65" s="11"/>
      <c r="D65" s="7" t="s">
        <v>22</v>
      </c>
      <c r="E65" s="54" t="s">
        <v>71</v>
      </c>
      <c r="F65" s="52">
        <v>200</v>
      </c>
      <c r="G65" s="55">
        <v>0.1</v>
      </c>
      <c r="H65" s="52">
        <v>0</v>
      </c>
      <c r="I65" s="55">
        <v>5.2</v>
      </c>
      <c r="J65" s="55">
        <v>21.4</v>
      </c>
      <c r="K65" s="57" t="s">
        <v>72</v>
      </c>
      <c r="L65" s="42"/>
    </row>
    <row r="66" spans="1:12" ht="15" x14ac:dyDescent="0.25">
      <c r="A66" s="23"/>
      <c r="B66" s="15"/>
      <c r="C66" s="11"/>
      <c r="D66" s="7" t="s">
        <v>23</v>
      </c>
      <c r="E66" s="54" t="s">
        <v>73</v>
      </c>
      <c r="F66" s="52">
        <v>100</v>
      </c>
      <c r="G66" s="55">
        <v>6.7</v>
      </c>
      <c r="H66" s="52">
        <v>2</v>
      </c>
      <c r="I66" s="55">
        <v>55.9</v>
      </c>
      <c r="J66" s="55">
        <v>267.8</v>
      </c>
      <c r="K66" s="57" t="s">
        <v>48</v>
      </c>
      <c r="L66" s="42"/>
    </row>
    <row r="67" spans="1:12" ht="15" x14ac:dyDescent="0.25">
      <c r="A67" s="23"/>
      <c r="B67" s="15"/>
      <c r="C67" s="11"/>
      <c r="D67" s="7" t="s">
        <v>23</v>
      </c>
      <c r="E67" s="54" t="str">
        <f t="shared" ref="E67:K67" si="33">E48</f>
        <v>ржаной</v>
      </c>
      <c r="F67" s="52">
        <f t="shared" si="33"/>
        <v>25</v>
      </c>
      <c r="G67" s="52">
        <f t="shared" si="33"/>
        <v>1.7</v>
      </c>
      <c r="H67" s="52">
        <f t="shared" si="33"/>
        <v>0.3</v>
      </c>
      <c r="I67" s="52">
        <f t="shared" si="33"/>
        <v>8.4</v>
      </c>
      <c r="J67" s="52">
        <f t="shared" si="33"/>
        <v>42.7</v>
      </c>
      <c r="K67" s="57" t="str">
        <f t="shared" si="33"/>
        <v>пром</v>
      </c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4">SUM(G63:G69)</f>
        <v>17.3</v>
      </c>
      <c r="H70" s="19">
        <f t="shared" ref="H70" si="35">SUM(H63:H69)</f>
        <v>12.400000000000002</v>
      </c>
      <c r="I70" s="19">
        <f t="shared" ref="I70" si="36">SUM(I63:I69)</f>
        <v>94.800000000000011</v>
      </c>
      <c r="J70" s="19">
        <f t="shared" ref="J70:L70" si="37">SUM(J63:J69)</f>
        <v>559.80000000000007</v>
      </c>
      <c r="K70" s="25"/>
      <c r="L70" s="19">
        <f t="shared" si="3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8">SUM(G71:G79)</f>
        <v>0</v>
      </c>
      <c r="H80" s="19">
        <f t="shared" ref="H80" si="39">SUM(H71:H79)</f>
        <v>0</v>
      </c>
      <c r="I80" s="19">
        <f t="shared" ref="I80" si="40">SUM(I71:I79)</f>
        <v>0</v>
      </c>
      <c r="J80" s="19">
        <f t="shared" ref="J80:L80" si="41">SUM(J71:J79)</f>
        <v>0</v>
      </c>
      <c r="K80" s="25"/>
      <c r="L80" s="19">
        <f t="shared" si="4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540</v>
      </c>
      <c r="G81" s="32">
        <f t="shared" ref="G81" si="42">G70+G80</f>
        <v>17.3</v>
      </c>
      <c r="H81" s="32">
        <f t="shared" ref="H81" si="43">H70+H80</f>
        <v>12.400000000000002</v>
      </c>
      <c r="I81" s="32">
        <f t="shared" ref="I81" si="44">I70+I80</f>
        <v>94.800000000000011</v>
      </c>
      <c r="J81" s="32">
        <f t="shared" ref="J81:L81" si="45">J70+J80</f>
        <v>559.80000000000007</v>
      </c>
      <c r="K81" s="32"/>
      <c r="L81" s="32">
        <f t="shared" si="45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74</v>
      </c>
      <c r="F82" s="51">
        <v>150</v>
      </c>
      <c r="G82" s="58">
        <v>4.5</v>
      </c>
      <c r="H82" s="58">
        <v>5.5</v>
      </c>
      <c r="I82" s="58">
        <v>26.5</v>
      </c>
      <c r="J82" s="51" t="s">
        <v>75</v>
      </c>
      <c r="K82" s="40"/>
      <c r="L82" s="39"/>
    </row>
    <row r="83" spans="1:12" ht="15" x14ac:dyDescent="0.25">
      <c r="A83" s="23"/>
      <c r="B83" s="15"/>
      <c r="C83" s="11"/>
      <c r="D83" s="6"/>
      <c r="E83" s="54" t="s">
        <v>76</v>
      </c>
      <c r="F83" s="52">
        <v>100</v>
      </c>
      <c r="G83" s="55">
        <v>12.8</v>
      </c>
      <c r="H83" s="55">
        <v>4.0999999999999996</v>
      </c>
      <c r="I83" s="55">
        <v>6.1</v>
      </c>
      <c r="J83" s="52" t="s">
        <v>77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4" t="s">
        <v>78</v>
      </c>
      <c r="F84" s="52">
        <v>200</v>
      </c>
      <c r="G84" s="55">
        <v>3.9</v>
      </c>
      <c r="H84" s="55">
        <v>2.9</v>
      </c>
      <c r="I84" s="55">
        <v>11.2</v>
      </c>
      <c r="J84" s="52">
        <v>86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54" t="s">
        <v>47</v>
      </c>
      <c r="F85" s="52">
        <v>30</v>
      </c>
      <c r="G85" s="55">
        <v>2.2999999999999998</v>
      </c>
      <c r="H85" s="55">
        <v>0.2</v>
      </c>
      <c r="I85" s="55">
        <v>14.8</v>
      </c>
      <c r="J85" s="52" t="s">
        <v>79</v>
      </c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54" t="s">
        <v>67</v>
      </c>
      <c r="F86" s="52">
        <v>20</v>
      </c>
      <c r="G86" s="55">
        <v>1.3</v>
      </c>
      <c r="H86" s="55">
        <v>0.2</v>
      </c>
      <c r="I86" s="55">
        <v>6.7</v>
      </c>
      <c r="J86" s="52" t="s">
        <v>80</v>
      </c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6">SUM(G82:G88)</f>
        <v>24.8</v>
      </c>
      <c r="H89" s="19">
        <f t="shared" ref="H89" si="47">SUM(H82:H88)</f>
        <v>12.899999999999999</v>
      </c>
      <c r="I89" s="19">
        <f t="shared" ref="I89" si="48">SUM(I82:I88)</f>
        <v>65.3</v>
      </c>
      <c r="J89" s="19">
        <f t="shared" ref="J89:L89" si="49">SUM(J82:J88)</f>
        <v>86</v>
      </c>
      <c r="K89" s="25"/>
      <c r="L89" s="19">
        <f t="shared" si="4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50">SUM(G90:G98)</f>
        <v>0</v>
      </c>
      <c r="H99" s="19">
        <f t="shared" ref="H99" si="51">SUM(H90:H98)</f>
        <v>0</v>
      </c>
      <c r="I99" s="19">
        <f t="shared" ref="I99" si="52">SUM(I90:I98)</f>
        <v>0</v>
      </c>
      <c r="J99" s="19">
        <f t="shared" ref="J99:L99" si="53">SUM(J90:J98)</f>
        <v>0</v>
      </c>
      <c r="K99" s="25"/>
      <c r="L99" s="19">
        <f t="shared" si="53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500</v>
      </c>
      <c r="G100" s="32">
        <f t="shared" ref="G100" si="54">G89+G99</f>
        <v>24.8</v>
      </c>
      <c r="H100" s="32">
        <f t="shared" ref="H100" si="55">H89+H99</f>
        <v>12.899999999999999</v>
      </c>
      <c r="I100" s="32">
        <f t="shared" ref="I100" si="56">I89+I99</f>
        <v>65.3</v>
      </c>
      <c r="J100" s="32">
        <f t="shared" ref="J100:L100" si="57">J89+J99</f>
        <v>86</v>
      </c>
      <c r="K100" s="32"/>
      <c r="L100" s="32">
        <f t="shared" si="5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81</v>
      </c>
      <c r="F101" s="51">
        <v>200</v>
      </c>
      <c r="G101" s="58">
        <v>8.3000000000000007</v>
      </c>
      <c r="H101" s="58">
        <v>10.1</v>
      </c>
      <c r="I101" s="58">
        <v>37.6</v>
      </c>
      <c r="J101" s="58">
        <v>274.89999999999998</v>
      </c>
      <c r="K101" s="56" t="s">
        <v>82</v>
      </c>
      <c r="L101" s="39"/>
    </row>
    <row r="102" spans="1:12" ht="15" x14ac:dyDescent="0.25">
      <c r="A102" s="23"/>
      <c r="B102" s="15"/>
      <c r="C102" s="11"/>
      <c r="D102" s="6"/>
      <c r="E102" s="54"/>
      <c r="F102" s="52"/>
      <c r="G102" s="52"/>
      <c r="H102" s="52"/>
      <c r="I102" s="59"/>
      <c r="J102" s="59"/>
      <c r="K102" s="57"/>
      <c r="L102" s="42"/>
    </row>
    <row r="103" spans="1:12" ht="15" x14ac:dyDescent="0.25">
      <c r="A103" s="23"/>
      <c r="B103" s="15"/>
      <c r="C103" s="11"/>
      <c r="D103" s="7" t="s">
        <v>22</v>
      </c>
      <c r="E103" s="54" t="s">
        <v>54</v>
      </c>
      <c r="F103" s="52">
        <v>200</v>
      </c>
      <c r="G103" s="55">
        <v>4.7</v>
      </c>
      <c r="H103" s="55">
        <v>3.5</v>
      </c>
      <c r="I103" s="55">
        <v>12.5</v>
      </c>
      <c r="J103" s="55">
        <v>100.4</v>
      </c>
      <c r="K103" s="57" t="s">
        <v>60</v>
      </c>
      <c r="L103" s="42"/>
    </row>
    <row r="104" spans="1:12" ht="15" x14ac:dyDescent="0.25">
      <c r="A104" s="23"/>
      <c r="B104" s="15"/>
      <c r="C104" s="11"/>
      <c r="D104" s="7" t="s">
        <v>23</v>
      </c>
      <c r="E104" s="54" t="s">
        <v>47</v>
      </c>
      <c r="F104" s="55">
        <v>45</v>
      </c>
      <c r="G104" s="55">
        <v>3.4</v>
      </c>
      <c r="H104" s="55">
        <v>0.4</v>
      </c>
      <c r="I104" s="55">
        <v>22.1</v>
      </c>
      <c r="J104" s="55">
        <v>105.5</v>
      </c>
      <c r="K104" s="60" t="s">
        <v>48</v>
      </c>
      <c r="L104" s="42"/>
    </row>
    <row r="105" spans="1:12" ht="15" x14ac:dyDescent="0.25">
      <c r="A105" s="23"/>
      <c r="B105" s="15"/>
      <c r="C105" s="11"/>
      <c r="D105" s="7" t="s">
        <v>23</v>
      </c>
      <c r="E105" s="54" t="s">
        <v>67</v>
      </c>
      <c r="F105" s="55">
        <v>25</v>
      </c>
      <c r="G105" s="55">
        <v>1.7</v>
      </c>
      <c r="H105" s="55">
        <v>0.3</v>
      </c>
      <c r="I105" s="55">
        <v>8.4</v>
      </c>
      <c r="J105" s="55">
        <v>42.7</v>
      </c>
      <c r="K105" s="60" t="s">
        <v>48</v>
      </c>
      <c r="L105" s="42"/>
    </row>
    <row r="106" spans="1:12" ht="15" x14ac:dyDescent="0.25">
      <c r="A106" s="23"/>
      <c r="B106" s="15"/>
      <c r="C106" s="11"/>
      <c r="D106" s="7" t="s">
        <v>24</v>
      </c>
      <c r="E106" s="54" t="s">
        <v>64</v>
      </c>
      <c r="F106" s="55">
        <v>100</v>
      </c>
      <c r="G106" s="55">
        <v>0.9</v>
      </c>
      <c r="H106" s="55">
        <v>0.2</v>
      </c>
      <c r="I106" s="55">
        <v>8.1</v>
      </c>
      <c r="J106" s="55">
        <v>37.799999999999997</v>
      </c>
      <c r="K106" s="60" t="s">
        <v>48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8">SUM(G101:G107)</f>
        <v>18.999999999999996</v>
      </c>
      <c r="H108" s="19">
        <f t="shared" si="58"/>
        <v>14.5</v>
      </c>
      <c r="I108" s="19">
        <f t="shared" si="58"/>
        <v>88.7</v>
      </c>
      <c r="J108" s="19">
        <f t="shared" si="58"/>
        <v>561.29999999999995</v>
      </c>
      <c r="K108" s="25"/>
      <c r="L108" s="19">
        <f t="shared" ref="L108" si="5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60">SUM(G109:G117)</f>
        <v>0</v>
      </c>
      <c r="H118" s="19">
        <f t="shared" si="60"/>
        <v>0</v>
      </c>
      <c r="I118" s="19">
        <f t="shared" si="60"/>
        <v>0</v>
      </c>
      <c r="J118" s="19">
        <f t="shared" si="60"/>
        <v>0</v>
      </c>
      <c r="K118" s="25"/>
      <c r="L118" s="19">
        <f t="shared" ref="L118" si="6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570</v>
      </c>
      <c r="G119" s="32">
        <f t="shared" ref="G119" si="62">G108+G118</f>
        <v>18.999999999999996</v>
      </c>
      <c r="H119" s="32">
        <f t="shared" ref="H119" si="63">H108+H118</f>
        <v>14.5</v>
      </c>
      <c r="I119" s="32">
        <f t="shared" ref="I119" si="64">I108+I118</f>
        <v>88.7</v>
      </c>
      <c r="J119" s="32">
        <f t="shared" ref="J119:L119" si="65">J108+J118</f>
        <v>561.29999999999995</v>
      </c>
      <c r="K119" s="32"/>
      <c r="L119" s="32">
        <f t="shared" si="65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64" t="s">
        <v>26</v>
      </c>
      <c r="E120" s="53" t="s">
        <v>83</v>
      </c>
      <c r="F120" s="51">
        <v>60</v>
      </c>
      <c r="G120" s="58">
        <v>0.5</v>
      </c>
      <c r="H120" s="58">
        <v>0.1</v>
      </c>
      <c r="I120" s="58">
        <v>1.5</v>
      </c>
      <c r="J120" s="58">
        <v>8.5</v>
      </c>
      <c r="K120" s="56" t="s">
        <v>84</v>
      </c>
      <c r="L120" s="39"/>
    </row>
    <row r="121" spans="1:12" ht="15" x14ac:dyDescent="0.25">
      <c r="A121" s="14"/>
      <c r="B121" s="15"/>
      <c r="C121" s="11"/>
      <c r="D121" s="5" t="s">
        <v>21</v>
      </c>
      <c r="E121" s="61" t="s">
        <v>85</v>
      </c>
      <c r="F121" s="62">
        <v>150</v>
      </c>
      <c r="G121" s="65">
        <v>4.7</v>
      </c>
      <c r="H121" s="65">
        <v>6.2</v>
      </c>
      <c r="I121" s="65">
        <v>26.5</v>
      </c>
      <c r="J121" s="65">
        <v>180.7</v>
      </c>
      <c r="K121" s="63" t="s">
        <v>86</v>
      </c>
      <c r="L121" s="42"/>
    </row>
    <row r="122" spans="1:12" ht="15" x14ac:dyDescent="0.25">
      <c r="A122" s="14"/>
      <c r="B122" s="15"/>
      <c r="C122" s="11"/>
      <c r="D122" s="7"/>
      <c r="E122" s="61" t="s">
        <v>87</v>
      </c>
      <c r="F122" s="62">
        <v>100</v>
      </c>
      <c r="G122" s="65">
        <v>14.1</v>
      </c>
      <c r="H122" s="65">
        <v>5.8</v>
      </c>
      <c r="I122" s="65">
        <v>4.4000000000000004</v>
      </c>
      <c r="J122" s="65">
        <v>126.4</v>
      </c>
      <c r="K122" s="63" t="s">
        <v>59</v>
      </c>
      <c r="L122" s="42"/>
    </row>
    <row r="123" spans="1:12" ht="15" x14ac:dyDescent="0.25">
      <c r="A123" s="14"/>
      <c r="B123" s="15"/>
      <c r="C123" s="11"/>
      <c r="D123" s="7" t="s">
        <v>22</v>
      </c>
      <c r="E123" s="54" t="s">
        <v>88</v>
      </c>
      <c r="F123" s="52">
        <v>200</v>
      </c>
      <c r="G123" s="55">
        <v>0.2</v>
      </c>
      <c r="H123" s="55">
        <v>0.1</v>
      </c>
      <c r="I123" s="55">
        <v>6.6</v>
      </c>
      <c r="J123" s="55">
        <v>27.9</v>
      </c>
      <c r="K123" s="57" t="s">
        <v>90</v>
      </c>
      <c r="L123" s="42"/>
    </row>
    <row r="124" spans="1:12" ht="15" x14ac:dyDescent="0.25">
      <c r="A124" s="14"/>
      <c r="B124" s="15"/>
      <c r="C124" s="11"/>
      <c r="D124" s="7" t="s">
        <v>23</v>
      </c>
      <c r="E124" s="54" t="s">
        <v>47</v>
      </c>
      <c r="F124" s="55">
        <v>45</v>
      </c>
      <c r="G124" s="55">
        <v>3.4</v>
      </c>
      <c r="H124" s="55">
        <v>0.4</v>
      </c>
      <c r="I124" s="55">
        <v>22.1</v>
      </c>
      <c r="J124" s="55">
        <v>105.5</v>
      </c>
      <c r="K124" s="60" t="s">
        <v>48</v>
      </c>
      <c r="L124" s="42"/>
    </row>
    <row r="125" spans="1:12" ht="15" x14ac:dyDescent="0.25">
      <c r="A125" s="14"/>
      <c r="B125" s="15"/>
      <c r="C125" s="11"/>
      <c r="D125" s="7" t="s">
        <v>23</v>
      </c>
      <c r="E125" s="54" t="s">
        <v>67</v>
      </c>
      <c r="F125" s="55">
        <v>25</v>
      </c>
      <c r="G125" s="55">
        <v>1.7</v>
      </c>
      <c r="H125" s="55">
        <v>0.3</v>
      </c>
      <c r="I125" s="55">
        <v>8.4</v>
      </c>
      <c r="J125" s="55">
        <v>42.7</v>
      </c>
      <c r="K125" s="60" t="str">
        <f t="shared" ref="K124:K125" si="66">K106</f>
        <v>пром</v>
      </c>
      <c r="L125" s="42"/>
    </row>
    <row r="126" spans="1:12" ht="15" x14ac:dyDescent="0.25">
      <c r="A126" s="14"/>
      <c r="B126" s="15"/>
      <c r="C126" s="11"/>
      <c r="D126" s="7" t="s">
        <v>24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7">SUM(G120:G126)</f>
        <v>24.599999999999998</v>
      </c>
      <c r="H127" s="19">
        <f t="shared" si="67"/>
        <v>12.9</v>
      </c>
      <c r="I127" s="19">
        <f t="shared" si="67"/>
        <v>69.5</v>
      </c>
      <c r="J127" s="19">
        <f t="shared" si="67"/>
        <v>491.7</v>
      </c>
      <c r="K127" s="25"/>
      <c r="L127" s="19">
        <f t="shared" ref="L127" si="68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9">SUM(G128:G136)</f>
        <v>0</v>
      </c>
      <c r="H137" s="19">
        <f t="shared" si="69"/>
        <v>0</v>
      </c>
      <c r="I137" s="19">
        <f t="shared" si="69"/>
        <v>0</v>
      </c>
      <c r="J137" s="19">
        <f t="shared" si="69"/>
        <v>0</v>
      </c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580</v>
      </c>
      <c r="G138" s="32">
        <f t="shared" ref="G138" si="70">G127+G137</f>
        <v>24.599999999999998</v>
      </c>
      <c r="H138" s="32">
        <f t="shared" ref="H138" si="71">H127+H137</f>
        <v>12.9</v>
      </c>
      <c r="I138" s="32">
        <f>I127</f>
        <v>69.5</v>
      </c>
      <c r="J138" s="32">
        <f t="shared" ref="J138" si="72">J127+J137</f>
        <v>491.7</v>
      </c>
      <c r="K138" s="32"/>
      <c r="L138" s="32"/>
    </row>
    <row r="139" spans="1:12" ht="15" x14ac:dyDescent="0.25">
      <c r="A139" s="78">
        <v>2</v>
      </c>
      <c r="B139" s="79">
        <v>3</v>
      </c>
      <c r="C139" s="80" t="s">
        <v>20</v>
      </c>
      <c r="D139" s="5" t="s">
        <v>21</v>
      </c>
      <c r="E139" s="53" t="s">
        <v>91</v>
      </c>
      <c r="F139" s="51">
        <v>200</v>
      </c>
      <c r="G139" s="51">
        <v>7.1</v>
      </c>
      <c r="H139" s="51">
        <v>5.8</v>
      </c>
      <c r="I139" s="51">
        <v>26.7</v>
      </c>
      <c r="J139" s="51">
        <v>187.3</v>
      </c>
      <c r="K139" s="66" t="s">
        <v>93</v>
      </c>
      <c r="L139" s="39"/>
    </row>
    <row r="140" spans="1:12" ht="15" x14ac:dyDescent="0.25">
      <c r="A140" s="67"/>
      <c r="B140" s="68"/>
      <c r="C140" s="69"/>
      <c r="D140" s="6"/>
      <c r="E140" s="54" t="s">
        <v>43</v>
      </c>
      <c r="F140" s="52">
        <v>15</v>
      </c>
      <c r="G140" s="55">
        <v>3.5</v>
      </c>
      <c r="H140" s="55">
        <v>4.4000000000000004</v>
      </c>
      <c r="I140" s="52">
        <v>0</v>
      </c>
      <c r="J140" s="55">
        <v>53.7</v>
      </c>
      <c r="K140" s="57" t="s">
        <v>44</v>
      </c>
      <c r="L140" s="42"/>
    </row>
    <row r="141" spans="1:12" ht="15" x14ac:dyDescent="0.25">
      <c r="A141" s="23"/>
      <c r="B141" s="15"/>
      <c r="C141" s="11"/>
      <c r="D141" s="7" t="s">
        <v>22</v>
      </c>
      <c r="E141" s="54" t="s">
        <v>78</v>
      </c>
      <c r="F141" s="52">
        <v>200</v>
      </c>
      <c r="G141" s="52">
        <v>3.9</v>
      </c>
      <c r="H141" s="52">
        <v>2.9</v>
      </c>
      <c r="I141" s="52">
        <v>11.2</v>
      </c>
      <c r="J141" s="52">
        <v>86</v>
      </c>
      <c r="K141" s="57" t="s">
        <v>92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47</v>
      </c>
      <c r="F142" s="55">
        <v>45</v>
      </c>
      <c r="G142" s="55">
        <v>3.4</v>
      </c>
      <c r="H142" s="55">
        <v>0.4</v>
      </c>
      <c r="I142" s="55">
        <v>22.1</v>
      </c>
      <c r="J142" s="55">
        <v>105.5</v>
      </c>
      <c r="K142" s="60" t="str">
        <f t="shared" ref="K142:K143" si="73">K123</f>
        <v>54-3гн</v>
      </c>
      <c r="L142" s="42"/>
    </row>
    <row r="143" spans="1:12" ht="15" x14ac:dyDescent="0.25">
      <c r="A143" s="23"/>
      <c r="B143" s="15"/>
      <c r="C143" s="11"/>
      <c r="D143" s="7" t="s">
        <v>23</v>
      </c>
      <c r="E143" s="54" t="s">
        <v>67</v>
      </c>
      <c r="F143" s="55">
        <v>25</v>
      </c>
      <c r="G143" s="55">
        <v>1.7</v>
      </c>
      <c r="H143" s="55">
        <v>0.3</v>
      </c>
      <c r="I143" s="55">
        <v>8.4</v>
      </c>
      <c r="J143" s="55">
        <v>42.7</v>
      </c>
      <c r="K143" s="60" t="str">
        <f t="shared" si="73"/>
        <v>пром</v>
      </c>
      <c r="L143" s="42"/>
    </row>
    <row r="144" spans="1:12" ht="15" x14ac:dyDescent="0.25">
      <c r="A144" s="23"/>
      <c r="B144" s="15"/>
      <c r="C144" s="11"/>
      <c r="D144" s="7" t="s">
        <v>24</v>
      </c>
      <c r="E144" s="54" t="s">
        <v>50</v>
      </c>
      <c r="F144" s="52">
        <v>100</v>
      </c>
      <c r="G144" s="70">
        <v>0.4</v>
      </c>
      <c r="H144" s="70">
        <v>0.4</v>
      </c>
      <c r="I144" s="71">
        <v>9.8000000000000007</v>
      </c>
      <c r="J144" s="70">
        <v>44.4</v>
      </c>
      <c r="K144" s="57" t="s">
        <v>48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4">SUM(G139:G145)</f>
        <v>19.999999999999996</v>
      </c>
      <c r="H146" s="19">
        <f t="shared" si="74"/>
        <v>14.200000000000001</v>
      </c>
      <c r="I146" s="19">
        <f t="shared" si="74"/>
        <v>78.2</v>
      </c>
      <c r="J146" s="19">
        <f t="shared" si="74"/>
        <v>519.6</v>
      </c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5">SUM(G147:G155)</f>
        <v>0</v>
      </c>
      <c r="H156" s="19">
        <f t="shared" si="75"/>
        <v>0</v>
      </c>
      <c r="I156" s="19">
        <f t="shared" si="75"/>
        <v>0</v>
      </c>
      <c r="J156" s="19">
        <f t="shared" si="75"/>
        <v>0</v>
      </c>
      <c r="K156" s="25"/>
      <c r="L156" s="19"/>
    </row>
    <row r="157" spans="1:12" ht="15" x14ac:dyDescent="0.2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585</v>
      </c>
      <c r="G157" s="32">
        <f t="shared" ref="G157" si="76">G146+G156</f>
        <v>19.999999999999996</v>
      </c>
      <c r="H157" s="32">
        <f t="shared" ref="H157" si="77">H146+H156</f>
        <v>14.200000000000001</v>
      </c>
      <c r="I157" s="32">
        <f t="shared" ref="I157" si="78">I146+I156</f>
        <v>78.2</v>
      </c>
      <c r="J157" s="32">
        <f t="shared" ref="J157" si="79">J146+J156</f>
        <v>519.6</v>
      </c>
      <c r="K157" s="32"/>
      <c r="L157" s="32"/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64" t="s">
        <v>26</v>
      </c>
      <c r="E158" s="53" t="s">
        <v>94</v>
      </c>
      <c r="F158" s="51">
        <v>60</v>
      </c>
      <c r="G158" s="58">
        <v>0.5</v>
      </c>
      <c r="H158" s="58">
        <v>6.1</v>
      </c>
      <c r="I158" s="58">
        <v>4.3</v>
      </c>
      <c r="J158" s="58">
        <v>74.3</v>
      </c>
      <c r="K158" s="56" t="s">
        <v>95</v>
      </c>
      <c r="L158" s="39"/>
    </row>
    <row r="159" spans="1:12" ht="15" x14ac:dyDescent="0.25">
      <c r="A159" s="23"/>
      <c r="B159" s="15"/>
      <c r="C159" s="11"/>
      <c r="D159" s="5" t="s">
        <v>21</v>
      </c>
      <c r="E159" s="54" t="s">
        <v>96</v>
      </c>
      <c r="F159" s="52">
        <v>200</v>
      </c>
      <c r="G159" s="52">
        <v>21</v>
      </c>
      <c r="H159" s="52">
        <v>7</v>
      </c>
      <c r="I159" s="55">
        <v>17.5</v>
      </c>
      <c r="J159" s="55">
        <v>217.3</v>
      </c>
      <c r="K159" s="57" t="s">
        <v>97</v>
      </c>
      <c r="L159" s="42"/>
    </row>
    <row r="160" spans="1:12" ht="15" x14ac:dyDescent="0.25">
      <c r="A160" s="23"/>
      <c r="B160" s="15"/>
      <c r="C160" s="11"/>
      <c r="D160" s="7" t="s">
        <v>22</v>
      </c>
      <c r="E160" s="54" t="s">
        <v>98</v>
      </c>
      <c r="F160" s="52">
        <v>200</v>
      </c>
      <c r="G160" s="55">
        <v>0.4</v>
      </c>
      <c r="H160" s="55">
        <v>0.1</v>
      </c>
      <c r="I160" s="55">
        <v>14.3</v>
      </c>
      <c r="J160" s="55">
        <v>59.8</v>
      </c>
      <c r="K160" s="57" t="s">
        <v>99</v>
      </c>
      <c r="L160" s="42"/>
    </row>
    <row r="161" spans="1:12" ht="15" x14ac:dyDescent="0.25">
      <c r="A161" s="23"/>
      <c r="B161" s="15"/>
      <c r="C161" s="11"/>
      <c r="D161" s="7" t="s">
        <v>23</v>
      </c>
      <c r="E161" s="54" t="s">
        <v>47</v>
      </c>
      <c r="F161" s="52">
        <v>60</v>
      </c>
      <c r="G161" s="55">
        <v>4.5999999999999996</v>
      </c>
      <c r="H161" s="55">
        <v>0.5</v>
      </c>
      <c r="I161" s="55">
        <v>29.5</v>
      </c>
      <c r="J161" s="55">
        <v>140.6</v>
      </c>
      <c r="K161" s="57" t="s">
        <v>48</v>
      </c>
      <c r="L161" s="42"/>
    </row>
    <row r="162" spans="1:12" ht="15" x14ac:dyDescent="0.25">
      <c r="A162" s="23"/>
      <c r="B162" s="15"/>
      <c r="C162" s="11"/>
      <c r="D162" s="7" t="s">
        <v>23</v>
      </c>
      <c r="E162" s="54" t="s">
        <v>67</v>
      </c>
      <c r="F162" s="52">
        <v>45</v>
      </c>
      <c r="G162" s="52">
        <v>3</v>
      </c>
      <c r="H162" s="55">
        <v>0.5</v>
      </c>
      <c r="I162" s="52">
        <v>15</v>
      </c>
      <c r="J162" s="55">
        <v>76.900000000000006</v>
      </c>
      <c r="K162" s="57" t="s">
        <v>48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80">SUM(G158:G164)</f>
        <v>29.5</v>
      </c>
      <c r="H165" s="19">
        <f t="shared" si="80"/>
        <v>14.2</v>
      </c>
      <c r="I165" s="19">
        <f t="shared" si="80"/>
        <v>80.599999999999994</v>
      </c>
      <c r="J165" s="19">
        <f t="shared" si="80"/>
        <v>568.9</v>
      </c>
      <c r="K165" s="25"/>
      <c r="L165" s="19">
        <f t="shared" ref="L165" si="81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2">SUM(G166:G174)</f>
        <v>0</v>
      </c>
      <c r="H175" s="19">
        <f t="shared" si="82"/>
        <v>0</v>
      </c>
      <c r="I175" s="19">
        <f t="shared" si="82"/>
        <v>0</v>
      </c>
      <c r="J175" s="19">
        <f t="shared" si="82"/>
        <v>0</v>
      </c>
      <c r="K175" s="25"/>
      <c r="L175" s="19"/>
    </row>
    <row r="176" spans="1:12" ht="15" x14ac:dyDescent="0.2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565</v>
      </c>
      <c r="G176" s="32">
        <f t="shared" ref="G176" si="83">G165+G175</f>
        <v>29.5</v>
      </c>
      <c r="H176" s="32">
        <f t="shared" ref="H176" si="84">H165+H175</f>
        <v>14.2</v>
      </c>
      <c r="I176" s="32">
        <f t="shared" ref="I176" si="85">I165+I175</f>
        <v>80.599999999999994</v>
      </c>
      <c r="J176" s="32">
        <f t="shared" ref="J176" si="86">J165+J175</f>
        <v>568.9</v>
      </c>
      <c r="K176" s="32"/>
      <c r="L176" s="32"/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64" t="s">
        <v>26</v>
      </c>
      <c r="E177" s="53" t="s">
        <v>100</v>
      </c>
      <c r="F177" s="51">
        <v>60</v>
      </c>
      <c r="G177" s="51">
        <f t="shared" ref="G177:J177" si="87">G158</f>
        <v>0.5</v>
      </c>
      <c r="H177" s="51">
        <f t="shared" si="87"/>
        <v>6.1</v>
      </c>
      <c r="I177" s="51">
        <f t="shared" si="87"/>
        <v>4.3</v>
      </c>
      <c r="J177" s="51">
        <f t="shared" si="87"/>
        <v>74.3</v>
      </c>
      <c r="K177" s="56" t="str">
        <f>K158</f>
        <v>54-11з</v>
      </c>
      <c r="L177" s="39"/>
    </row>
    <row r="178" spans="1:12" ht="15" x14ac:dyDescent="0.25">
      <c r="A178" s="23"/>
      <c r="B178" s="15"/>
      <c r="C178" s="11"/>
      <c r="D178" s="5" t="s">
        <v>21</v>
      </c>
      <c r="E178" s="61" t="s">
        <v>52</v>
      </c>
      <c r="F178" s="62">
        <v>150</v>
      </c>
      <c r="G178" s="65">
        <v>3.1</v>
      </c>
      <c r="H178" s="65">
        <v>5.3</v>
      </c>
      <c r="I178" s="65">
        <v>19.8</v>
      </c>
      <c r="J178" s="62" t="s">
        <v>56</v>
      </c>
      <c r="K178" s="63" t="s">
        <v>57</v>
      </c>
      <c r="L178" s="42"/>
    </row>
    <row r="179" spans="1:12" ht="15" x14ac:dyDescent="0.25">
      <c r="A179" s="23"/>
      <c r="B179" s="15"/>
      <c r="C179" s="11"/>
      <c r="D179" s="7"/>
      <c r="E179" s="54" t="s">
        <v>101</v>
      </c>
      <c r="F179" s="52">
        <v>75</v>
      </c>
      <c r="G179" s="55">
        <v>9.6999999999999993</v>
      </c>
      <c r="H179" s="55">
        <v>7.7</v>
      </c>
      <c r="I179" s="55">
        <v>5.9</v>
      </c>
      <c r="J179" s="52" t="s">
        <v>102</v>
      </c>
      <c r="K179" s="57" t="s">
        <v>48</v>
      </c>
      <c r="L179" s="42"/>
    </row>
    <row r="180" spans="1:12" ht="15" x14ac:dyDescent="0.25">
      <c r="A180" s="23"/>
      <c r="B180" s="15"/>
      <c r="C180" s="11"/>
      <c r="D180" s="7"/>
      <c r="E180" s="54" t="s">
        <v>103</v>
      </c>
      <c r="F180" s="52">
        <v>20</v>
      </c>
      <c r="G180" s="55">
        <v>0.7</v>
      </c>
      <c r="H180" s="55">
        <v>0.5</v>
      </c>
      <c r="I180" s="55">
        <v>1.8</v>
      </c>
      <c r="J180" s="52" t="s">
        <v>58</v>
      </c>
      <c r="K180" s="57" t="s">
        <v>104</v>
      </c>
      <c r="L180" s="42"/>
    </row>
    <row r="181" spans="1:12" ht="15" x14ac:dyDescent="0.25">
      <c r="A181" s="23"/>
      <c r="B181" s="15"/>
      <c r="C181" s="11"/>
      <c r="D181" s="7" t="s">
        <v>22</v>
      </c>
      <c r="E181" s="54" t="s">
        <v>88</v>
      </c>
      <c r="F181" s="52">
        <v>200</v>
      </c>
      <c r="G181" s="55">
        <v>0.2</v>
      </c>
      <c r="H181" s="55">
        <v>0.1</v>
      </c>
      <c r="I181" s="55">
        <v>6.6</v>
      </c>
      <c r="J181" s="52" t="s">
        <v>89</v>
      </c>
      <c r="K181" s="57" t="s">
        <v>90</v>
      </c>
      <c r="L181" s="42"/>
    </row>
    <row r="182" spans="1:12" ht="15" x14ac:dyDescent="0.25">
      <c r="A182" s="23"/>
      <c r="B182" s="15"/>
      <c r="C182" s="11"/>
      <c r="D182" s="7" t="s">
        <v>23</v>
      </c>
      <c r="E182" s="54" t="s">
        <v>47</v>
      </c>
      <c r="F182" s="55">
        <v>45</v>
      </c>
      <c r="G182" s="55">
        <v>3.4</v>
      </c>
      <c r="H182" s="55">
        <v>0.4</v>
      </c>
      <c r="I182" s="55">
        <v>22.1</v>
      </c>
      <c r="J182" s="55">
        <v>105.5</v>
      </c>
      <c r="K182" s="60" t="s">
        <v>48</v>
      </c>
      <c r="L182" s="42"/>
    </row>
    <row r="183" spans="1:12" ht="15" x14ac:dyDescent="0.25">
      <c r="A183" s="23"/>
      <c r="B183" s="15"/>
      <c r="C183" s="11"/>
      <c r="D183" s="7" t="s">
        <v>23</v>
      </c>
      <c r="E183" s="54" t="s">
        <v>67</v>
      </c>
      <c r="F183" s="55">
        <v>25</v>
      </c>
      <c r="G183" s="55">
        <v>1.7</v>
      </c>
      <c r="H183" s="55">
        <v>0.3</v>
      </c>
      <c r="I183" s="55">
        <v>8.4</v>
      </c>
      <c r="J183" s="55">
        <v>42.7</v>
      </c>
      <c r="K183" s="60" t="s">
        <v>48</v>
      </c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I184" si="88">SUM(G177:G183)</f>
        <v>19.299999999999997</v>
      </c>
      <c r="H184" s="19">
        <f t="shared" si="88"/>
        <v>20.399999999999999</v>
      </c>
      <c r="I184" s="19">
        <f t="shared" si="88"/>
        <v>68.900000000000006</v>
      </c>
      <c r="J184" s="19" t="s">
        <v>105</v>
      </c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9">SUM(G185:G193)</f>
        <v>0</v>
      </c>
      <c r="H194" s="19">
        <f t="shared" si="89"/>
        <v>0</v>
      </c>
      <c r="I194" s="19">
        <f t="shared" si="89"/>
        <v>0</v>
      </c>
      <c r="J194" s="19">
        <f t="shared" si="89"/>
        <v>0</v>
      </c>
      <c r="K194" s="25"/>
      <c r="L194" s="19">
        <f t="shared" ref="L194" si="9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575</v>
      </c>
      <c r="G195" s="32">
        <f t="shared" ref="G195" si="91">G184+G194</f>
        <v>19.299999999999997</v>
      </c>
      <c r="H195" s="32">
        <f t="shared" ref="H195" si="92">H184+H194</f>
        <v>20.399999999999999</v>
      </c>
      <c r="I195" s="32">
        <f t="shared" ref="I195" si="93">I184+I194</f>
        <v>68.900000000000006</v>
      </c>
      <c r="J195" s="32">
        <f>FJ184+FJ194</f>
        <v>0</v>
      </c>
      <c r="K195" s="32"/>
      <c r="L195" s="32">
        <f t="shared" ref="L195" si="94">L184+L194</f>
        <v>0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566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21.709999999999997</v>
      </c>
      <c r="H196" s="34">
        <f t="shared" si="95"/>
        <v>14.260000000000002</v>
      </c>
      <c r="I196" s="34">
        <f t="shared" si="95"/>
        <v>78.97</v>
      </c>
      <c r="J196" s="34">
        <f t="shared" si="95"/>
        <v>487.05555555555554</v>
      </c>
      <c r="K196" s="34"/>
      <c r="L196" s="34" t="e">
        <f t="shared" ref="L196" si="96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2023-10-18T05:03:02Z</dcterms:modified>
</cp:coreProperties>
</file>